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vnd.openxmlformats-officedocument.extended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customXml/item1.xml" ContentType="application/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2.xml" ContentType="application/xml"/>
  <Override PartName="/customXml/item3.xml" ContentType="application/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95" windowWidth="14295" windowHeight="7080"/>
  </bookViews>
  <sheets>
    <sheet name="Abattoir tariffs" sheetId="1" r:id="rId1"/>
  </sheets>
  <definedNames>
    <definedName name="_xlnm.Print_Area" localSheetId="0">'Abattoir tariffs'!$A$1:$I$61</definedName>
  </definedNames>
  <calcPr calcId="145621"/>
</workbook>
</file>

<file path=xl/calcChain.xml><?xml version="1.0" encoding="utf-8"?>
<calcChain xmlns="http://schemas.openxmlformats.org/spreadsheetml/2006/main">
  <c r="E7" i="1" l="1"/>
  <c r="F7" i="1" s="1"/>
  <c r="H7" i="1" s="1"/>
  <c r="I7" i="1" s="1"/>
  <c r="E57" i="1"/>
  <c r="F57" i="1" s="1"/>
  <c r="E56" i="1"/>
  <c r="F56" i="1" s="1"/>
  <c r="E55" i="1"/>
  <c r="F55" i="1" s="1"/>
  <c r="E52" i="1"/>
  <c r="F52" i="1" s="1"/>
  <c r="E51" i="1"/>
  <c r="F51" i="1" s="1"/>
  <c r="E50" i="1"/>
  <c r="F50" i="1" s="1"/>
  <c r="E49" i="1"/>
  <c r="F49" i="1" s="1"/>
  <c r="E48" i="1"/>
  <c r="F48" i="1" s="1"/>
  <c r="E44" i="1"/>
  <c r="F44" i="1" s="1"/>
  <c r="E41" i="1"/>
  <c r="F41" i="1" s="1"/>
  <c r="I41" i="1" s="1"/>
  <c r="E40" i="1"/>
  <c r="F40" i="1" s="1"/>
  <c r="I40" i="1" s="1"/>
  <c r="E39" i="1"/>
  <c r="F39" i="1" s="1"/>
  <c r="I39" i="1" s="1"/>
  <c r="E38" i="1"/>
  <c r="F38" i="1" s="1"/>
  <c r="I38" i="1" s="1"/>
  <c r="E37" i="1"/>
  <c r="F37" i="1" s="1"/>
  <c r="I37" i="1" s="1"/>
  <c r="E36" i="1"/>
  <c r="F36" i="1" s="1"/>
  <c r="I36" i="1" s="1"/>
  <c r="E35" i="1"/>
  <c r="F35" i="1" s="1"/>
  <c r="I35" i="1" s="1"/>
  <c r="E32" i="1"/>
  <c r="F32" i="1" s="1"/>
  <c r="H32" i="1" s="1"/>
  <c r="I32" i="1" s="1"/>
  <c r="E31" i="1"/>
  <c r="F31" i="1" s="1"/>
  <c r="E30" i="1"/>
  <c r="F30" i="1" s="1"/>
  <c r="H30" i="1" s="1"/>
  <c r="I30" i="1" s="1"/>
  <c r="E27" i="1"/>
  <c r="F27" i="1" s="1"/>
  <c r="H27" i="1" s="1"/>
  <c r="I27" i="1" s="1"/>
  <c r="E26" i="1"/>
  <c r="F26" i="1" s="1"/>
  <c r="E25" i="1"/>
  <c r="F25" i="1" s="1"/>
  <c r="H25" i="1" s="1"/>
  <c r="I25" i="1" s="1"/>
  <c r="E24" i="1"/>
  <c r="F24" i="1" s="1"/>
  <c r="E23" i="1"/>
  <c r="F23" i="1" s="1"/>
  <c r="H23" i="1" s="1"/>
  <c r="I23" i="1" s="1"/>
  <c r="E22" i="1"/>
  <c r="F22" i="1" s="1"/>
  <c r="E21" i="1"/>
  <c r="F21" i="1" s="1"/>
  <c r="H21" i="1" s="1"/>
  <c r="I21" i="1" s="1"/>
  <c r="E17" i="1"/>
  <c r="F17" i="1" s="1"/>
  <c r="H17" i="1" s="1"/>
  <c r="I17" i="1" s="1"/>
  <c r="E16" i="1"/>
  <c r="F16" i="1" s="1"/>
  <c r="E13" i="1"/>
  <c r="F13" i="1" s="1"/>
  <c r="H13" i="1" s="1"/>
  <c r="I13" i="1" s="1"/>
  <c r="E12" i="1"/>
  <c r="F12" i="1" s="1"/>
  <c r="E11" i="1"/>
  <c r="F11" i="1" s="1"/>
  <c r="H11" i="1" s="1"/>
  <c r="I11" i="1" s="1"/>
  <c r="E10" i="1"/>
  <c r="F10" i="1" s="1"/>
  <c r="E9" i="1"/>
  <c r="F9" i="1" s="1"/>
  <c r="H9" i="1" s="1"/>
  <c r="I9" i="1" s="1"/>
  <c r="E8" i="1"/>
  <c r="F8" i="1" s="1"/>
  <c r="H8" i="1" l="1"/>
  <c r="I8" i="1" s="1"/>
  <c r="H10" i="1"/>
  <c r="I10" i="1" s="1"/>
  <c r="H12" i="1"/>
  <c r="I12" i="1" s="1"/>
  <c r="H16" i="1"/>
  <c r="I16" i="1" s="1"/>
  <c r="H31" i="1"/>
  <c r="I31" i="1" s="1"/>
  <c r="H48" i="1"/>
  <c r="I48" i="1" s="1"/>
  <c r="H50" i="1"/>
  <c r="I50" i="1" s="1"/>
  <c r="H52" i="1"/>
  <c r="I52" i="1" s="1"/>
  <c r="H56" i="1"/>
  <c r="I56" i="1" s="1"/>
  <c r="H22" i="1"/>
  <c r="I22" i="1" s="1"/>
  <c r="H24" i="1"/>
  <c r="I24" i="1" s="1"/>
  <c r="H26" i="1"/>
  <c r="I26" i="1" s="1"/>
  <c r="H44" i="1"/>
  <c r="I44" i="1" s="1"/>
  <c r="H49" i="1"/>
  <c r="I49" i="1" s="1"/>
  <c r="H51" i="1"/>
  <c r="I51" i="1" s="1"/>
  <c r="H55" i="1"/>
  <c r="I55" i="1" s="1"/>
  <c r="H57" i="1"/>
  <c r="I57" i="1" s="1"/>
</calcChain>
</file>

<file path=xl/sharedStrings.xml><?xml version="1.0" encoding="utf-8"?>
<sst xmlns="http://schemas.openxmlformats.org/spreadsheetml/2006/main" count="63" uniqueCount="57">
  <si>
    <t>CODE</t>
  </si>
  <si>
    <t>ITEM</t>
  </si>
  <si>
    <t>TARIFF</t>
  </si>
  <si>
    <t>LEVY</t>
  </si>
  <si>
    <t>VAT</t>
  </si>
  <si>
    <t>TOTAL</t>
  </si>
  <si>
    <t>O1</t>
  </si>
  <si>
    <t>BOVINE</t>
  </si>
  <si>
    <t>O2</t>
  </si>
  <si>
    <t>BULLS ABOVE 350 KG</t>
  </si>
  <si>
    <t>O3</t>
  </si>
  <si>
    <t>CALF</t>
  </si>
  <si>
    <t>O4</t>
  </si>
  <si>
    <t>PIGS - ABOVE 80 KG</t>
  </si>
  <si>
    <t>O5</t>
  </si>
  <si>
    <t>PIGS - ABOVE 20 KG</t>
  </si>
  <si>
    <t>O6</t>
  </si>
  <si>
    <t>WEANER PIGS</t>
  </si>
  <si>
    <t>SHEEP/GOAT</t>
  </si>
  <si>
    <t>FREEZING</t>
  </si>
  <si>
    <t>BOVINE CARCASS</t>
  </si>
  <si>
    <t>CALF CARCASS</t>
  </si>
  <si>
    <t>COOLING</t>
  </si>
  <si>
    <t>Cooling per 24 hours after the first 24 hours excluding the hours from Friday 16:15 to Monday -7:30 (per)</t>
  </si>
  <si>
    <t>BOVINE CARCASS PER SIDE</t>
  </si>
  <si>
    <t>CALF CARCASS PER SIDE</t>
  </si>
  <si>
    <t>PIG CARCASS</t>
  </si>
  <si>
    <t>WEANER PIG</t>
  </si>
  <si>
    <t>TRIPE PER CRATE</t>
  </si>
  <si>
    <t>CLEANING OF TRIPE</t>
  </si>
  <si>
    <t>BOVINE TROTTERS</t>
  </si>
  <si>
    <t>CLEANING OF SHEEP TRIPE</t>
  </si>
  <si>
    <t>SHEEP</t>
  </si>
  <si>
    <t>BOVINE HEAD</t>
  </si>
  <si>
    <t>RE- INSPECTION</t>
  </si>
  <si>
    <t>RE-INSPECTION</t>
  </si>
  <si>
    <t>QUANTITY SLAUGHTERED PER MONTH</t>
  </si>
  <si>
    <t xml:space="preserve">                        001 - 200</t>
  </si>
  <si>
    <t xml:space="preserve">                        201 - 250</t>
  </si>
  <si>
    <t xml:space="preserve">                        251 - 300</t>
  </si>
  <si>
    <t xml:space="preserve">                        301 - 400</t>
  </si>
  <si>
    <t xml:space="preserve">                        401 PLUS</t>
  </si>
  <si>
    <t xml:space="preserve">                        001 - 100</t>
  </si>
  <si>
    <t xml:space="preserve">                        101 - 200</t>
  </si>
  <si>
    <t xml:space="preserve">                        201 PLUS</t>
  </si>
  <si>
    <t>INTEREST ON ARREAR ACCOUNTS</t>
  </si>
  <si>
    <t>BOVINE LUNGS</t>
  </si>
  <si>
    <t>BOVINE LIVER</t>
  </si>
  <si>
    <t>BOVINE TROTTERS/FEET - CLEANED</t>
  </si>
  <si>
    <t>BOVINE TROTTERS/FEET - NOT CLEANED</t>
  </si>
  <si>
    <t xml:space="preserve">Pig levy is determined by Red Meat Levy (Pty) Ltd and Sheep/Goats &amp; Bovine levy is determined by Meat Statutory Measure Services. </t>
  </si>
  <si>
    <t>Council charge interest at a rate as determined by SARS from time to time on arrear Abattoir debtors.</t>
  </si>
  <si>
    <t>07 &amp; 08</t>
  </si>
  <si>
    <t>ANNEXURE 1</t>
  </si>
  <si>
    <t>Abattoir 2020/21 tariffs to be implemented 1 July 2020</t>
  </si>
  <si>
    <t>TRIPE SALES (including WDM commission)</t>
  </si>
  <si>
    <t>PIGS:  (20 KG - 80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</si>
</sst>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(&quot;$&quot;* #,##0_);_(&quot;$&quot;* \(#,##0\);_(&quot;$&quot;* &quot;-&quot;_);_(@_)"/>
    <numFmt numFmtId="166" formatCode="_ * #,##0_ ;_ * \-#,##0_ ;_ * &quot;-&quot;_ ;_ @_ "/>
    <numFmt numFmtId="167" formatCode="_ * #,##0.00_ ;_ * \-#,##0.00_ ;_ * &quot;-&quot;??_ ;_ @_ "/>
  </numFmts>
  <fonts count="9" x14ac:knownFonts="1">
    <font>
      <sz val="10"/>
      <name val="Arial"/>
    </font>
    <font>
      <b/>
      <sz val="16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0" fillId="0" borderId="0" xfId="9" applyNumberFormat="1" applyFont="1" applyAlignment="1">
      <alignment vertical="center"/>
    </xf>
    <xf numFmtId="164" fontId="0" fillId="0" borderId="0" xfId="9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" fontId="3" fillId="0" borderId="6" xfId="0" applyNumberFormat="1" applyFont="1" applyBorder="1" applyAlignment="1">
      <alignment horizontal="center" vertical="center"/>
    </xf>
    <xf numFmtId="16" fontId="3" fillId="0" borderId="4" xfId="0" applyNumberFormat="1" applyFont="1" applyBorder="1" applyAlignment="1">
      <alignment horizontal="center" vertical="center"/>
    </xf>
    <xf numFmtId="16" fontId="3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0">
    <cellStyle name="Comma" xfId="9" builtinId="3"/>
    <cellStyle name="Comma [0] 2" xfId="1"/>
    <cellStyle name="Comma [0] 2 2" xfId="2"/>
    <cellStyle name="Comma 2" xfId="3"/>
    <cellStyle name="Comma 2 2" xfId="4"/>
    <cellStyle name="Comma 3" xfId="5"/>
    <cellStyle name="Comma 4" xfId="6"/>
    <cellStyle name="Normal" xfId="0" builtinId="0"/>
    <cellStyle name="Normal 2" xfId="7"/>
    <cellStyle name="Percent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view="pageBreakPreview" topLeftCell="A43" zoomScaleNormal="100" zoomScaleSheetLayoutView="100" workbookViewId="0">
      <selection activeCell="A61" sqref="A61:I61"/>
    </sheetView>
  </sheetViews>
  <sheetFormatPr defaultColWidth="9.140625" defaultRowHeight="12.75" x14ac:dyDescent="0.2"/>
  <cols>
    <col min="1" max="1" width="10.7109375" style="9" customWidth="1"/>
    <col min="2" max="2" width="34.85546875" style="9" customWidth="1"/>
    <col min="3" max="5" width="11.28515625" style="9" hidden="1" customWidth="1"/>
    <col min="6" max="9" width="10.7109375" style="9" customWidth="1"/>
    <col min="10" max="10" width="9.140625" style="9" customWidth="1"/>
    <col min="11" max="11" width="9.140625" style="9"/>
    <col min="12" max="12" width="5.5703125" style="9" bestFit="1" customWidth="1"/>
    <col min="13" max="13" width="5" style="9" bestFit="1" customWidth="1"/>
    <col min="14" max="14" width="4.5703125" style="9" bestFit="1" customWidth="1"/>
    <col min="15" max="15" width="7" style="9" bestFit="1" customWidth="1"/>
    <col min="16" max="16384" width="9.140625" style="9"/>
  </cols>
  <sheetData>
    <row r="1" spans="1:11" ht="20.25" x14ac:dyDescent="0.2">
      <c r="A1" s="28" t="s">
        <v>53</v>
      </c>
      <c r="B1" s="29"/>
      <c r="C1" s="29"/>
      <c r="D1" s="29"/>
      <c r="E1" s="29"/>
      <c r="F1" s="29"/>
      <c r="G1" s="29"/>
      <c r="H1" s="29"/>
      <c r="I1" s="29"/>
    </row>
    <row r="2" spans="1:11" ht="12.75" customHeight="1" x14ac:dyDescent="0.2">
      <c r="A2" s="10"/>
    </row>
    <row r="3" spans="1:11" ht="19.5" x14ac:dyDescent="0.2">
      <c r="A3" s="35" t="s">
        <v>54</v>
      </c>
      <c r="B3" s="36"/>
      <c r="C3" s="36"/>
      <c r="D3" s="36"/>
      <c r="E3" s="36"/>
      <c r="F3" s="36"/>
      <c r="G3" s="36"/>
      <c r="H3" s="36"/>
      <c r="I3" s="36"/>
    </row>
    <row r="5" spans="1:11" x14ac:dyDescent="0.2">
      <c r="A5" s="26" t="s">
        <v>0</v>
      </c>
      <c r="B5" s="26" t="s">
        <v>1</v>
      </c>
      <c r="C5" s="26" t="s">
        <v>2</v>
      </c>
      <c r="D5" s="26"/>
      <c r="E5" s="26"/>
      <c r="F5" s="17" t="s">
        <v>2</v>
      </c>
      <c r="G5" s="26" t="s">
        <v>3</v>
      </c>
      <c r="H5" s="26" t="s">
        <v>4</v>
      </c>
      <c r="I5" s="26" t="s">
        <v>5</v>
      </c>
    </row>
    <row r="6" spans="1:11" x14ac:dyDescent="0.2">
      <c r="A6" s="31"/>
      <c r="B6" s="32"/>
      <c r="C6" s="32"/>
      <c r="D6" s="32"/>
      <c r="E6" s="32"/>
      <c r="F6" s="32"/>
      <c r="G6" s="32"/>
      <c r="H6" s="32"/>
      <c r="I6" s="33"/>
    </row>
    <row r="7" spans="1:11" x14ac:dyDescent="0.2">
      <c r="A7" s="2" t="s">
        <v>6</v>
      </c>
      <c r="B7" s="1" t="s">
        <v>7</v>
      </c>
      <c r="C7" s="3">
        <v>196.94996099999997</v>
      </c>
      <c r="D7" s="3">
        <v>0.06</v>
      </c>
      <c r="E7" s="3">
        <f>C7*D7</f>
        <v>11.816997659999998</v>
      </c>
      <c r="F7" s="3">
        <f>C7+E7</f>
        <v>208.76695865999997</v>
      </c>
      <c r="G7" s="4">
        <v>11.02</v>
      </c>
      <c r="H7" s="4">
        <f>(F7+G7)*0.15</f>
        <v>32.968043798999993</v>
      </c>
      <c r="I7" s="4">
        <f>SUM(F7:H7)</f>
        <v>252.75500245899997</v>
      </c>
      <c r="J7" s="15"/>
      <c r="K7" s="15"/>
    </row>
    <row r="8" spans="1:11" x14ac:dyDescent="0.2">
      <c r="A8" s="2" t="s">
        <v>8</v>
      </c>
      <c r="B8" s="5" t="s">
        <v>9</v>
      </c>
      <c r="C8" s="3">
        <v>248.25200000000001</v>
      </c>
      <c r="D8" s="3">
        <v>0.06</v>
      </c>
      <c r="E8" s="3">
        <f t="shared" ref="E8:E13" si="0">C8*D8</f>
        <v>14.89512</v>
      </c>
      <c r="F8" s="3">
        <f t="shared" ref="F8:F13" si="1">C8+E8</f>
        <v>263.14712000000003</v>
      </c>
      <c r="G8" s="4">
        <v>11.02</v>
      </c>
      <c r="H8" s="4">
        <f t="shared" ref="H8:H13" si="2">(F8+G8)*0.15</f>
        <v>41.125067999999999</v>
      </c>
      <c r="I8" s="4">
        <f t="shared" ref="I8:I13" si="3">SUM(F8:H8)</f>
        <v>315.29218800000001</v>
      </c>
      <c r="J8" s="15"/>
      <c r="K8" s="15"/>
    </row>
    <row r="9" spans="1:11" x14ac:dyDescent="0.2">
      <c r="A9" s="2" t="s">
        <v>10</v>
      </c>
      <c r="B9" s="5" t="s">
        <v>11</v>
      </c>
      <c r="C9" s="3">
        <v>149.80000000000001</v>
      </c>
      <c r="D9" s="3">
        <v>0.06</v>
      </c>
      <c r="E9" s="3">
        <f t="shared" si="0"/>
        <v>8.9879999999999995</v>
      </c>
      <c r="F9" s="3">
        <f t="shared" si="1"/>
        <v>158.78800000000001</v>
      </c>
      <c r="G9" s="4">
        <v>11.02</v>
      </c>
      <c r="H9" s="4">
        <f t="shared" si="2"/>
        <v>25.471200000000003</v>
      </c>
      <c r="I9" s="4">
        <f t="shared" si="3"/>
        <v>195.27920000000003</v>
      </c>
      <c r="J9" s="15"/>
      <c r="K9" s="15"/>
    </row>
    <row r="10" spans="1:11" x14ac:dyDescent="0.2">
      <c r="A10" s="2" t="s">
        <v>12</v>
      </c>
      <c r="B10" s="5" t="s">
        <v>13</v>
      </c>
      <c r="C10" s="3">
        <v>165</v>
      </c>
      <c r="D10" s="3">
        <v>0.06</v>
      </c>
      <c r="E10" s="3">
        <f t="shared" si="0"/>
        <v>9.9</v>
      </c>
      <c r="F10" s="3">
        <f t="shared" si="1"/>
        <v>174.9</v>
      </c>
      <c r="G10" s="4">
        <v>12.16</v>
      </c>
      <c r="H10" s="4">
        <f t="shared" si="2"/>
        <v>28.059000000000001</v>
      </c>
      <c r="I10" s="4">
        <f t="shared" si="3"/>
        <v>215.119</v>
      </c>
      <c r="J10" s="15"/>
      <c r="K10" s="15"/>
    </row>
    <row r="11" spans="1:11" x14ac:dyDescent="0.2">
      <c r="A11" s="2" t="s">
        <v>14</v>
      </c>
      <c r="B11" s="5" t="s">
        <v>15</v>
      </c>
      <c r="C11" s="3">
        <v>89.25200000000001</v>
      </c>
      <c r="D11" s="3">
        <v>0.06</v>
      </c>
      <c r="E11" s="3">
        <f t="shared" si="0"/>
        <v>5.3551200000000003</v>
      </c>
      <c r="F11" s="3">
        <f t="shared" si="1"/>
        <v>94.607120000000009</v>
      </c>
      <c r="G11" s="4">
        <v>12.16</v>
      </c>
      <c r="H11" s="4">
        <f t="shared" si="2"/>
        <v>16.015067999999999</v>
      </c>
      <c r="I11" s="4">
        <f t="shared" si="3"/>
        <v>122.782188</v>
      </c>
      <c r="J11" s="15"/>
      <c r="K11" s="15"/>
    </row>
    <row r="12" spans="1:11" x14ac:dyDescent="0.2">
      <c r="A12" s="2" t="s">
        <v>16</v>
      </c>
      <c r="B12" s="5" t="s">
        <v>17</v>
      </c>
      <c r="C12" s="3">
        <v>44.6</v>
      </c>
      <c r="D12" s="3">
        <v>0.06</v>
      </c>
      <c r="E12" s="3">
        <f t="shared" si="0"/>
        <v>2.6760000000000002</v>
      </c>
      <c r="F12" s="3">
        <f t="shared" si="1"/>
        <v>47.276000000000003</v>
      </c>
      <c r="G12" s="4">
        <v>12.16</v>
      </c>
      <c r="H12" s="4">
        <f t="shared" si="2"/>
        <v>8.9154</v>
      </c>
      <c r="I12" s="4">
        <f t="shared" si="3"/>
        <v>68.351400000000012</v>
      </c>
      <c r="J12" s="15"/>
      <c r="K12" s="15"/>
    </row>
    <row r="13" spans="1:11" x14ac:dyDescent="0.2">
      <c r="A13" s="6" t="s">
        <v>52</v>
      </c>
      <c r="B13" s="5" t="s">
        <v>18</v>
      </c>
      <c r="C13" s="3">
        <v>49.9</v>
      </c>
      <c r="D13" s="3">
        <v>0.06</v>
      </c>
      <c r="E13" s="3">
        <f t="shared" si="0"/>
        <v>2.9939999999999998</v>
      </c>
      <c r="F13" s="3">
        <f t="shared" si="1"/>
        <v>52.893999999999998</v>
      </c>
      <c r="G13" s="4">
        <v>2.14</v>
      </c>
      <c r="H13" s="4">
        <f t="shared" si="2"/>
        <v>8.2550999999999988</v>
      </c>
      <c r="I13" s="4">
        <f t="shared" si="3"/>
        <v>63.289099999999998</v>
      </c>
      <c r="J13" s="15"/>
      <c r="K13" s="15"/>
    </row>
    <row r="14" spans="1:11" x14ac:dyDescent="0.2">
      <c r="A14" s="38"/>
      <c r="B14" s="39"/>
      <c r="C14" s="39"/>
      <c r="D14" s="39"/>
      <c r="E14" s="39"/>
      <c r="F14" s="39"/>
      <c r="G14" s="39"/>
      <c r="H14" s="39"/>
      <c r="I14" s="40"/>
    </row>
    <row r="15" spans="1:11" x14ac:dyDescent="0.2">
      <c r="A15" s="34" t="s">
        <v>19</v>
      </c>
      <c r="B15" s="34"/>
      <c r="C15" s="34"/>
      <c r="D15" s="34"/>
      <c r="E15" s="34"/>
      <c r="F15" s="34"/>
      <c r="G15" s="34"/>
      <c r="H15" s="34"/>
      <c r="I15" s="34"/>
    </row>
    <row r="16" spans="1:11" x14ac:dyDescent="0.2">
      <c r="A16" s="2">
        <v>21</v>
      </c>
      <c r="B16" s="5" t="s">
        <v>20</v>
      </c>
      <c r="C16" s="3">
        <v>150.19999999999999</v>
      </c>
      <c r="D16" s="3">
        <v>0.06</v>
      </c>
      <c r="E16" s="3">
        <f t="shared" ref="E16:E17" si="4">C16*D16</f>
        <v>9.0119999999999987</v>
      </c>
      <c r="F16" s="3">
        <f t="shared" ref="F16:F17" si="5">C16+E16</f>
        <v>159.21199999999999</v>
      </c>
      <c r="G16" s="3"/>
      <c r="H16" s="4">
        <f t="shared" ref="H16:H17" si="6">(F16+G16)*0.15</f>
        <v>23.881799999999998</v>
      </c>
      <c r="I16" s="4">
        <f t="shared" ref="I16:I17" si="7">SUM(F16:H16)</f>
        <v>183.09379999999999</v>
      </c>
      <c r="J16" s="16"/>
      <c r="K16" s="16"/>
    </row>
    <row r="17" spans="1:11" x14ac:dyDescent="0.2">
      <c r="A17" s="2">
        <v>22</v>
      </c>
      <c r="B17" s="5" t="s">
        <v>21</v>
      </c>
      <c r="C17" s="3">
        <v>94.9</v>
      </c>
      <c r="D17" s="3">
        <v>0.06</v>
      </c>
      <c r="E17" s="3">
        <f t="shared" si="4"/>
        <v>5.694</v>
      </c>
      <c r="F17" s="3">
        <f t="shared" si="5"/>
        <v>100.59400000000001</v>
      </c>
      <c r="G17" s="3"/>
      <c r="H17" s="4">
        <f t="shared" si="6"/>
        <v>15.0891</v>
      </c>
      <c r="I17" s="4">
        <f t="shared" si="7"/>
        <v>115.68310000000001</v>
      </c>
      <c r="J17" s="16"/>
      <c r="K17" s="16"/>
    </row>
    <row r="18" spans="1:11" x14ac:dyDescent="0.2">
      <c r="A18" s="23"/>
      <c r="B18" s="23"/>
      <c r="C18" s="21"/>
      <c r="D18" s="21"/>
      <c r="E18" s="21"/>
      <c r="F18" s="21"/>
      <c r="G18" s="21"/>
      <c r="H18" s="21"/>
      <c r="I18" s="21"/>
    </row>
    <row r="19" spans="1:11" x14ac:dyDescent="0.2">
      <c r="A19" s="34" t="s">
        <v>22</v>
      </c>
      <c r="B19" s="34"/>
      <c r="C19" s="34"/>
      <c r="D19" s="34"/>
      <c r="E19" s="34"/>
      <c r="F19" s="34"/>
      <c r="G19" s="34"/>
      <c r="H19" s="34"/>
      <c r="I19" s="34"/>
    </row>
    <row r="20" spans="1:11" x14ac:dyDescent="0.2">
      <c r="A20" s="24" t="s">
        <v>23</v>
      </c>
      <c r="B20" s="24"/>
      <c r="C20" s="25"/>
      <c r="D20" s="25"/>
      <c r="E20" s="25"/>
      <c r="F20" s="25"/>
      <c r="G20" s="25"/>
      <c r="H20" s="25"/>
      <c r="I20" s="25"/>
    </row>
    <row r="21" spans="1:11" x14ac:dyDescent="0.2">
      <c r="A21" s="2">
        <v>31</v>
      </c>
      <c r="B21" s="5" t="s">
        <v>20</v>
      </c>
      <c r="C21" s="3">
        <v>29.2</v>
      </c>
      <c r="D21" s="3">
        <v>0.06</v>
      </c>
      <c r="E21" s="3">
        <f t="shared" ref="E21:E27" si="8">C21*D21</f>
        <v>1.752</v>
      </c>
      <c r="F21" s="3">
        <f t="shared" ref="F21:F27" si="9">C21+E21</f>
        <v>30.951999999999998</v>
      </c>
      <c r="G21" s="3"/>
      <c r="H21" s="4">
        <f t="shared" ref="H21:H27" si="10">(F21+G21)*0.15</f>
        <v>4.6427999999999994</v>
      </c>
      <c r="I21" s="4">
        <f t="shared" ref="I21:I27" si="11">SUM(F21:H21)</f>
        <v>35.594799999999999</v>
      </c>
      <c r="J21" s="16"/>
      <c r="K21" s="16"/>
    </row>
    <row r="22" spans="1:11" x14ac:dyDescent="0.2">
      <c r="A22" s="2">
        <v>31</v>
      </c>
      <c r="B22" s="5" t="s">
        <v>24</v>
      </c>
      <c r="C22" s="3">
        <v>14.5</v>
      </c>
      <c r="D22" s="3">
        <v>0.06</v>
      </c>
      <c r="E22" s="3">
        <f t="shared" si="8"/>
        <v>0.87</v>
      </c>
      <c r="F22" s="3">
        <f t="shared" si="9"/>
        <v>15.37</v>
      </c>
      <c r="G22" s="3"/>
      <c r="H22" s="4">
        <f t="shared" si="10"/>
        <v>2.3054999999999999</v>
      </c>
      <c r="I22" s="4">
        <f t="shared" si="11"/>
        <v>17.6755</v>
      </c>
      <c r="J22" s="16"/>
      <c r="K22" s="16"/>
    </row>
    <row r="23" spans="1:11" x14ac:dyDescent="0.2">
      <c r="A23" s="2">
        <v>32</v>
      </c>
      <c r="B23" s="5" t="s">
        <v>25</v>
      </c>
      <c r="C23" s="3">
        <v>10.4</v>
      </c>
      <c r="D23" s="3">
        <v>0.06</v>
      </c>
      <c r="E23" s="3">
        <f t="shared" si="8"/>
        <v>0.624</v>
      </c>
      <c r="F23" s="3">
        <f t="shared" si="9"/>
        <v>11.024000000000001</v>
      </c>
      <c r="G23" s="3"/>
      <c r="H23" s="4">
        <f t="shared" si="10"/>
        <v>1.6536000000000002</v>
      </c>
      <c r="I23" s="4">
        <f t="shared" si="11"/>
        <v>12.677600000000002</v>
      </c>
      <c r="J23" s="16"/>
      <c r="K23" s="16"/>
    </row>
    <row r="24" spans="1:11" x14ac:dyDescent="0.2">
      <c r="A24" s="2">
        <v>33</v>
      </c>
      <c r="B24" s="5" t="s">
        <v>26</v>
      </c>
      <c r="C24" s="3">
        <v>10.4</v>
      </c>
      <c r="D24" s="3">
        <v>0.06</v>
      </c>
      <c r="E24" s="3">
        <f t="shared" si="8"/>
        <v>0.624</v>
      </c>
      <c r="F24" s="3">
        <f t="shared" si="9"/>
        <v>11.024000000000001</v>
      </c>
      <c r="G24" s="3"/>
      <c r="H24" s="4">
        <f t="shared" si="10"/>
        <v>1.6536000000000002</v>
      </c>
      <c r="I24" s="4">
        <f t="shared" si="11"/>
        <v>12.677600000000002</v>
      </c>
      <c r="J24" s="16"/>
      <c r="K24" s="16"/>
    </row>
    <row r="25" spans="1:11" x14ac:dyDescent="0.2">
      <c r="A25" s="2">
        <v>34</v>
      </c>
      <c r="B25" s="5" t="s">
        <v>27</v>
      </c>
      <c r="C25" s="3">
        <v>10.4</v>
      </c>
      <c r="D25" s="3">
        <v>0.06</v>
      </c>
      <c r="E25" s="3">
        <f t="shared" si="8"/>
        <v>0.624</v>
      </c>
      <c r="F25" s="3">
        <f t="shared" si="9"/>
        <v>11.024000000000001</v>
      </c>
      <c r="G25" s="3"/>
      <c r="H25" s="4">
        <f t="shared" si="10"/>
        <v>1.6536000000000002</v>
      </c>
      <c r="I25" s="4">
        <f t="shared" si="11"/>
        <v>12.677600000000002</v>
      </c>
      <c r="J25" s="16"/>
      <c r="K25" s="16"/>
    </row>
    <row r="26" spans="1:11" x14ac:dyDescent="0.2">
      <c r="A26" s="2">
        <v>35</v>
      </c>
      <c r="B26" s="5" t="s">
        <v>18</v>
      </c>
      <c r="C26" s="3">
        <v>7.6</v>
      </c>
      <c r="D26" s="3">
        <v>0.06</v>
      </c>
      <c r="E26" s="3">
        <f t="shared" si="8"/>
        <v>0.45599999999999996</v>
      </c>
      <c r="F26" s="3">
        <f t="shared" si="9"/>
        <v>8.0559999999999992</v>
      </c>
      <c r="G26" s="3"/>
      <c r="H26" s="4">
        <f t="shared" si="10"/>
        <v>1.2083999999999999</v>
      </c>
      <c r="I26" s="4">
        <f t="shared" si="11"/>
        <v>9.2643999999999984</v>
      </c>
      <c r="J26" s="16"/>
      <c r="K26" s="16"/>
    </row>
    <row r="27" spans="1:11" x14ac:dyDescent="0.2">
      <c r="A27" s="2">
        <v>36</v>
      </c>
      <c r="B27" s="5" t="s">
        <v>28</v>
      </c>
      <c r="C27" s="3">
        <v>16.600000000000001</v>
      </c>
      <c r="D27" s="3">
        <v>0.06</v>
      </c>
      <c r="E27" s="3">
        <f t="shared" si="8"/>
        <v>0.996</v>
      </c>
      <c r="F27" s="3">
        <f t="shared" si="9"/>
        <v>17.596</v>
      </c>
      <c r="G27" s="3"/>
      <c r="H27" s="4">
        <f t="shared" si="10"/>
        <v>2.6393999999999997</v>
      </c>
      <c r="I27" s="4">
        <f t="shared" si="11"/>
        <v>20.235399999999998</v>
      </c>
      <c r="J27" s="16"/>
      <c r="K27" s="16"/>
    </row>
    <row r="28" spans="1:11" x14ac:dyDescent="0.2">
      <c r="A28" s="41"/>
      <c r="B28" s="42"/>
      <c r="C28" s="42"/>
      <c r="D28" s="42"/>
      <c r="E28" s="42"/>
      <c r="F28" s="42"/>
      <c r="G28" s="42"/>
      <c r="H28" s="42"/>
      <c r="I28" s="43"/>
    </row>
    <row r="29" spans="1:11" x14ac:dyDescent="0.2">
      <c r="A29" s="30" t="s">
        <v>29</v>
      </c>
      <c r="B29" s="30"/>
      <c r="C29" s="30"/>
      <c r="D29" s="30"/>
      <c r="E29" s="30"/>
      <c r="F29" s="30"/>
      <c r="G29" s="30"/>
      <c r="H29" s="30"/>
      <c r="I29" s="30"/>
    </row>
    <row r="30" spans="1:11" x14ac:dyDescent="0.2">
      <c r="A30" s="2">
        <v>41</v>
      </c>
      <c r="B30" s="5" t="s">
        <v>30</v>
      </c>
      <c r="C30" s="3">
        <v>4</v>
      </c>
      <c r="D30" s="3">
        <v>0.06</v>
      </c>
      <c r="E30" s="3">
        <f t="shared" ref="E30:E32" si="12">C30*D30</f>
        <v>0.24</v>
      </c>
      <c r="F30" s="3">
        <f t="shared" ref="F30:F32" si="13">C30+E30</f>
        <v>4.24</v>
      </c>
      <c r="G30" s="3"/>
      <c r="H30" s="4">
        <f t="shared" ref="H30:H32" si="14">(F30+G30)*0.15</f>
        <v>0.63600000000000001</v>
      </c>
      <c r="I30" s="4">
        <f t="shared" ref="I30:I32" si="15">SUM(F30:H30)</f>
        <v>4.8760000000000003</v>
      </c>
    </row>
    <row r="31" spans="1:11" x14ac:dyDescent="0.2">
      <c r="A31" s="2">
        <v>42</v>
      </c>
      <c r="B31" s="5" t="s">
        <v>29</v>
      </c>
      <c r="C31" s="3">
        <v>41.6</v>
      </c>
      <c r="D31" s="3">
        <v>0.06</v>
      </c>
      <c r="E31" s="3">
        <f t="shared" si="12"/>
        <v>2.496</v>
      </c>
      <c r="F31" s="3">
        <f t="shared" si="13"/>
        <v>44.096000000000004</v>
      </c>
      <c r="G31" s="3"/>
      <c r="H31" s="4">
        <f t="shared" si="14"/>
        <v>6.6144000000000007</v>
      </c>
      <c r="I31" s="4">
        <f t="shared" si="15"/>
        <v>50.710400000000007</v>
      </c>
      <c r="J31" s="16"/>
      <c r="K31" s="16"/>
    </row>
    <row r="32" spans="1:11" x14ac:dyDescent="0.2">
      <c r="A32" s="2">
        <v>43</v>
      </c>
      <c r="B32" s="5" t="s">
        <v>31</v>
      </c>
      <c r="C32" s="3">
        <v>41.6</v>
      </c>
      <c r="D32" s="3">
        <v>0.06</v>
      </c>
      <c r="E32" s="3">
        <f t="shared" si="12"/>
        <v>2.496</v>
      </c>
      <c r="F32" s="3">
        <f t="shared" si="13"/>
        <v>44.096000000000004</v>
      </c>
      <c r="G32" s="3"/>
      <c r="H32" s="4">
        <f t="shared" si="14"/>
        <v>6.6144000000000007</v>
      </c>
      <c r="I32" s="4">
        <f t="shared" si="15"/>
        <v>50.710400000000007</v>
      </c>
      <c r="J32" s="16"/>
      <c r="K32" s="16"/>
    </row>
    <row r="33" spans="1:11" x14ac:dyDescent="0.2">
      <c r="A33" s="41"/>
      <c r="B33" s="42"/>
      <c r="C33" s="42"/>
      <c r="D33" s="42"/>
      <c r="E33" s="42"/>
      <c r="F33" s="42"/>
      <c r="G33" s="42"/>
      <c r="H33" s="42"/>
      <c r="I33" s="43"/>
      <c r="J33" s="16"/>
      <c r="K33" s="16"/>
    </row>
    <row r="34" spans="1:11" ht="12.75" customHeight="1" x14ac:dyDescent="0.2">
      <c r="A34" s="44" t="s">
        <v>55</v>
      </c>
      <c r="B34" s="44"/>
      <c r="C34" s="44"/>
      <c r="D34" s="44"/>
      <c r="E34" s="44"/>
      <c r="F34" s="44"/>
      <c r="G34" s="44"/>
      <c r="H34" s="44"/>
      <c r="I34" s="44"/>
    </row>
    <row r="35" spans="1:11" ht="12.75" customHeight="1" x14ac:dyDescent="0.2">
      <c r="A35" s="45" t="s">
        <v>32</v>
      </c>
      <c r="B35" s="46"/>
      <c r="C35" s="3">
        <v>83.7</v>
      </c>
      <c r="D35" s="3">
        <v>0.06</v>
      </c>
      <c r="E35" s="3">
        <f t="shared" ref="E35:E41" si="16">C35*D35</f>
        <v>5.0220000000000002</v>
      </c>
      <c r="F35" s="3">
        <f t="shared" ref="F35:F41" si="17">C35+E35</f>
        <v>88.722000000000008</v>
      </c>
      <c r="G35" s="3"/>
      <c r="H35" s="3"/>
      <c r="I35" s="4">
        <f t="shared" ref="I35:I41" si="18">SUM(F35:H35)</f>
        <v>88.722000000000008</v>
      </c>
    </row>
    <row r="36" spans="1:11" x14ac:dyDescent="0.2">
      <c r="A36" s="45" t="s">
        <v>7</v>
      </c>
      <c r="B36" s="46"/>
      <c r="C36" s="3">
        <v>200.9</v>
      </c>
      <c r="D36" s="3">
        <v>0.06</v>
      </c>
      <c r="E36" s="3">
        <f t="shared" si="16"/>
        <v>12.054</v>
      </c>
      <c r="F36" s="3">
        <f t="shared" si="17"/>
        <v>212.95400000000001</v>
      </c>
      <c r="G36" s="3"/>
      <c r="H36" s="3"/>
      <c r="I36" s="4">
        <f t="shared" si="18"/>
        <v>212.95400000000001</v>
      </c>
      <c r="J36" s="16"/>
      <c r="K36" s="16"/>
    </row>
    <row r="37" spans="1:11" x14ac:dyDescent="0.2">
      <c r="A37" s="45" t="s">
        <v>33</v>
      </c>
      <c r="B37" s="46"/>
      <c r="C37" s="3">
        <v>78.099999999999994</v>
      </c>
      <c r="D37" s="3">
        <v>0.06</v>
      </c>
      <c r="E37" s="3">
        <f t="shared" si="16"/>
        <v>4.6859999999999991</v>
      </c>
      <c r="F37" s="3">
        <f t="shared" si="17"/>
        <v>82.785999999999987</v>
      </c>
      <c r="G37" s="3"/>
      <c r="H37" s="3"/>
      <c r="I37" s="4">
        <f t="shared" si="18"/>
        <v>82.785999999999987</v>
      </c>
      <c r="J37" s="16"/>
      <c r="K37" s="16"/>
    </row>
    <row r="38" spans="1:11" x14ac:dyDescent="0.2">
      <c r="A38" s="45" t="s">
        <v>46</v>
      </c>
      <c r="B38" s="46"/>
      <c r="C38" s="3">
        <v>78.099999999999994</v>
      </c>
      <c r="D38" s="3">
        <v>0.06</v>
      </c>
      <c r="E38" s="3">
        <f t="shared" si="16"/>
        <v>4.6859999999999991</v>
      </c>
      <c r="F38" s="3">
        <f t="shared" si="17"/>
        <v>82.785999999999987</v>
      </c>
      <c r="G38" s="3"/>
      <c r="H38" s="3"/>
      <c r="I38" s="4">
        <f t="shared" si="18"/>
        <v>82.785999999999987</v>
      </c>
      <c r="J38" s="16"/>
      <c r="K38" s="16"/>
    </row>
    <row r="39" spans="1:11" x14ac:dyDescent="0.2">
      <c r="A39" s="45" t="s">
        <v>47</v>
      </c>
      <c r="B39" s="46"/>
      <c r="C39" s="3">
        <v>89.3</v>
      </c>
      <c r="D39" s="3">
        <v>0.06</v>
      </c>
      <c r="E39" s="3">
        <f t="shared" si="16"/>
        <v>5.3579999999999997</v>
      </c>
      <c r="F39" s="3">
        <f t="shared" si="17"/>
        <v>94.658000000000001</v>
      </c>
      <c r="G39" s="3"/>
      <c r="H39" s="3"/>
      <c r="I39" s="4">
        <f t="shared" si="18"/>
        <v>94.658000000000001</v>
      </c>
      <c r="J39" s="16"/>
      <c r="K39" s="16"/>
    </row>
    <row r="40" spans="1:11" x14ac:dyDescent="0.2">
      <c r="A40" s="45" t="s">
        <v>48</v>
      </c>
      <c r="B40" s="46"/>
      <c r="C40" s="3">
        <v>7.2</v>
      </c>
      <c r="D40" s="3">
        <v>0.06</v>
      </c>
      <c r="E40" s="3">
        <f t="shared" si="16"/>
        <v>0.432</v>
      </c>
      <c r="F40" s="3">
        <f t="shared" si="17"/>
        <v>7.6320000000000006</v>
      </c>
      <c r="G40" s="3"/>
      <c r="H40" s="3"/>
      <c r="I40" s="4">
        <f t="shared" si="18"/>
        <v>7.6320000000000006</v>
      </c>
      <c r="J40" s="16"/>
      <c r="K40" s="16"/>
    </row>
    <row r="41" spans="1:11" x14ac:dyDescent="0.2">
      <c r="A41" s="45" t="s">
        <v>49</v>
      </c>
      <c r="B41" s="46"/>
      <c r="C41" s="3">
        <v>4.5</v>
      </c>
      <c r="D41" s="3">
        <v>0.06</v>
      </c>
      <c r="E41" s="3">
        <f t="shared" si="16"/>
        <v>0.27</v>
      </c>
      <c r="F41" s="3">
        <f t="shared" si="17"/>
        <v>4.7699999999999996</v>
      </c>
      <c r="G41" s="3"/>
      <c r="H41" s="3"/>
      <c r="I41" s="4">
        <f t="shared" si="18"/>
        <v>4.7699999999999996</v>
      </c>
      <c r="J41" s="16"/>
      <c r="K41" s="16"/>
    </row>
    <row r="42" spans="1:11" x14ac:dyDescent="0.2">
      <c r="A42" s="41"/>
      <c r="B42" s="42"/>
      <c r="C42" s="42"/>
      <c r="D42" s="42"/>
      <c r="E42" s="42"/>
      <c r="F42" s="42"/>
      <c r="G42" s="42"/>
      <c r="H42" s="42"/>
      <c r="I42" s="43"/>
      <c r="J42" s="16"/>
      <c r="K42" s="16"/>
    </row>
    <row r="43" spans="1:11" ht="12.75" customHeight="1" x14ac:dyDescent="0.2">
      <c r="A43" s="44" t="s">
        <v>34</v>
      </c>
      <c r="B43" s="44"/>
      <c r="C43" s="44"/>
      <c r="D43" s="44"/>
      <c r="E43" s="44"/>
      <c r="F43" s="44"/>
      <c r="G43" s="44"/>
      <c r="H43" s="44"/>
      <c r="I43" s="44"/>
    </row>
    <row r="44" spans="1:11" x14ac:dyDescent="0.2">
      <c r="A44" s="2">
        <v>44</v>
      </c>
      <c r="B44" s="5" t="s">
        <v>35</v>
      </c>
      <c r="C44" s="3">
        <v>247.8</v>
      </c>
      <c r="D44" s="3">
        <v>0.06</v>
      </c>
      <c r="E44" s="3">
        <f t="shared" ref="E44" si="19">C44*D44</f>
        <v>14.868</v>
      </c>
      <c r="F44" s="3">
        <f>C44+E44</f>
        <v>262.66800000000001</v>
      </c>
      <c r="G44" s="3"/>
      <c r="H44" s="4">
        <f>(F44+G44)*0.15</f>
        <v>39.400199999999998</v>
      </c>
      <c r="I44" s="4">
        <f>SUM(F44:H44)</f>
        <v>302.06819999999999</v>
      </c>
    </row>
    <row r="45" spans="1:11" x14ac:dyDescent="0.2">
      <c r="A45" s="42"/>
      <c r="B45" s="42"/>
      <c r="C45" s="42"/>
      <c r="D45" s="42"/>
      <c r="E45" s="42"/>
      <c r="F45" s="42"/>
      <c r="G45" s="42"/>
      <c r="H45" s="42"/>
      <c r="I45" s="42"/>
      <c r="J45" s="16"/>
    </row>
    <row r="46" spans="1:11" x14ac:dyDescent="0.2">
      <c r="A46" s="34" t="s">
        <v>36</v>
      </c>
      <c r="B46" s="34"/>
      <c r="C46" s="34"/>
      <c r="D46" s="34"/>
      <c r="E46" s="34"/>
      <c r="F46" s="34"/>
      <c r="G46" s="34"/>
      <c r="H46" s="34"/>
      <c r="I46" s="34"/>
    </row>
    <row r="47" spans="1:11" x14ac:dyDescent="0.2">
      <c r="A47" s="20" t="s">
        <v>7</v>
      </c>
      <c r="B47" s="18"/>
      <c r="C47" s="8"/>
      <c r="D47" s="8"/>
      <c r="E47" s="8"/>
      <c r="F47" s="8"/>
      <c r="G47" s="8"/>
      <c r="H47" s="8"/>
      <c r="I47" s="8"/>
    </row>
    <row r="48" spans="1:11" x14ac:dyDescent="0.2">
      <c r="A48" s="45" t="s">
        <v>37</v>
      </c>
      <c r="B48" s="46"/>
      <c r="C48" s="3">
        <v>196.94996099999997</v>
      </c>
      <c r="D48" s="3">
        <v>0.06</v>
      </c>
      <c r="E48" s="3">
        <f t="shared" ref="E48:E52" si="20">C48*D48</f>
        <v>11.816997659999998</v>
      </c>
      <c r="F48" s="3">
        <f t="shared" ref="F48:F52" si="21">C48+E48</f>
        <v>208.76695865999997</v>
      </c>
      <c r="G48" s="4">
        <v>11.02</v>
      </c>
      <c r="H48" s="4">
        <f t="shared" ref="H48:H52" si="22">(F48+G48)*0.15</f>
        <v>32.968043798999993</v>
      </c>
      <c r="I48" s="4">
        <f t="shared" ref="I48:I52" si="23">SUM(F48:H48)</f>
        <v>252.75500245899997</v>
      </c>
    </row>
    <row r="49" spans="1:14" x14ac:dyDescent="0.2">
      <c r="A49" s="19" t="s">
        <v>38</v>
      </c>
      <c r="B49" s="5"/>
      <c r="C49" s="3">
        <v>189.952</v>
      </c>
      <c r="D49" s="3">
        <v>0.06</v>
      </c>
      <c r="E49" s="3">
        <f t="shared" si="20"/>
        <v>11.397119999999999</v>
      </c>
      <c r="F49" s="3">
        <f t="shared" si="21"/>
        <v>201.34912</v>
      </c>
      <c r="G49" s="4">
        <v>11.02</v>
      </c>
      <c r="H49" s="4">
        <f t="shared" si="22"/>
        <v>31.855367999999999</v>
      </c>
      <c r="I49" s="4">
        <f t="shared" si="23"/>
        <v>244.22448800000001</v>
      </c>
      <c r="J49" s="16"/>
      <c r="K49" s="16"/>
    </row>
    <row r="50" spans="1:14" x14ac:dyDescent="0.2">
      <c r="A50" s="19" t="s">
        <v>39</v>
      </c>
      <c r="B50" s="5"/>
      <c r="C50" s="3">
        <v>183</v>
      </c>
      <c r="D50" s="3">
        <v>0.06</v>
      </c>
      <c r="E50" s="3">
        <f t="shared" si="20"/>
        <v>10.98</v>
      </c>
      <c r="F50" s="3">
        <f t="shared" si="21"/>
        <v>193.98</v>
      </c>
      <c r="G50" s="4">
        <v>11.02</v>
      </c>
      <c r="H50" s="4">
        <f t="shared" si="22"/>
        <v>30.75</v>
      </c>
      <c r="I50" s="4">
        <f t="shared" si="23"/>
        <v>235.75</v>
      </c>
      <c r="J50" s="16"/>
      <c r="K50" s="16"/>
      <c r="L50" s="11"/>
    </row>
    <row r="51" spans="1:14" x14ac:dyDescent="0.2">
      <c r="A51" s="19" t="s">
        <v>40</v>
      </c>
      <c r="B51" s="5"/>
      <c r="C51" s="4">
        <v>165.2</v>
      </c>
      <c r="D51" s="3">
        <v>0.06</v>
      </c>
      <c r="E51" s="3">
        <f t="shared" si="20"/>
        <v>9.911999999999999</v>
      </c>
      <c r="F51" s="3">
        <f t="shared" si="21"/>
        <v>175.11199999999999</v>
      </c>
      <c r="G51" s="4">
        <v>11.02</v>
      </c>
      <c r="H51" s="4">
        <f t="shared" si="22"/>
        <v>27.919799999999999</v>
      </c>
      <c r="I51" s="4">
        <f t="shared" si="23"/>
        <v>214.05180000000001</v>
      </c>
      <c r="J51" s="16"/>
      <c r="K51" s="16"/>
      <c r="L51" s="11"/>
    </row>
    <row r="52" spans="1:14" x14ac:dyDescent="0.2">
      <c r="A52" s="19" t="s">
        <v>41</v>
      </c>
      <c r="B52" s="5"/>
      <c r="C52" s="4">
        <v>147</v>
      </c>
      <c r="D52" s="3">
        <v>0.06</v>
      </c>
      <c r="E52" s="3">
        <f t="shared" si="20"/>
        <v>8.82</v>
      </c>
      <c r="F52" s="3">
        <f t="shared" si="21"/>
        <v>155.82</v>
      </c>
      <c r="G52" s="4">
        <v>11.02</v>
      </c>
      <c r="H52" s="4">
        <f t="shared" si="22"/>
        <v>25.026</v>
      </c>
      <c r="I52" s="4">
        <f t="shared" si="23"/>
        <v>191.86600000000001</v>
      </c>
      <c r="J52" s="16"/>
      <c r="K52" s="16"/>
      <c r="L52" s="11"/>
      <c r="N52" s="11"/>
    </row>
    <row r="53" spans="1:14" x14ac:dyDescent="0.2">
      <c r="A53" s="47"/>
      <c r="B53" s="47"/>
      <c r="C53" s="21"/>
      <c r="D53" s="21"/>
      <c r="E53" s="21"/>
      <c r="F53" s="21"/>
      <c r="G53" s="21"/>
      <c r="H53" s="21"/>
      <c r="I53" s="21"/>
      <c r="J53" s="16"/>
      <c r="K53" s="16"/>
      <c r="L53" s="11"/>
    </row>
    <row r="54" spans="1:14" x14ac:dyDescent="0.2">
      <c r="A54" s="30" t="s">
        <v>56</v>
      </c>
      <c r="B54" s="30"/>
      <c r="C54" s="22"/>
      <c r="D54" s="22"/>
      <c r="E54" s="22"/>
      <c r="F54" s="22"/>
      <c r="G54" s="22"/>
      <c r="H54" s="22"/>
      <c r="I54" s="22"/>
    </row>
    <row r="55" spans="1:14" x14ac:dyDescent="0.2">
      <c r="A55" s="48" t="s">
        <v>42</v>
      </c>
      <c r="B55" s="48"/>
      <c r="C55" s="27">
        <v>89.3</v>
      </c>
      <c r="D55" s="27">
        <v>0.06</v>
      </c>
      <c r="E55" s="27">
        <f t="shared" ref="E55:E57" si="24">C55*D55</f>
        <v>5.3579999999999997</v>
      </c>
      <c r="F55" s="27">
        <f t="shared" ref="F55:F57" si="25">C55+E55</f>
        <v>94.658000000000001</v>
      </c>
      <c r="G55" s="3">
        <v>12.16</v>
      </c>
      <c r="H55" s="4">
        <f t="shared" ref="H55:H57" si="26">(F55+G55)*0.15</f>
        <v>16.0227</v>
      </c>
      <c r="I55" s="4">
        <f t="shared" ref="I55:I57" si="27">SUM(F55:H55)</f>
        <v>122.8407</v>
      </c>
    </row>
    <row r="56" spans="1:14" x14ac:dyDescent="0.2">
      <c r="A56" s="48" t="s">
        <v>43</v>
      </c>
      <c r="B56" s="48"/>
      <c r="C56" s="4">
        <v>78.099999999999994</v>
      </c>
      <c r="D56" s="3">
        <v>0.06</v>
      </c>
      <c r="E56" s="3">
        <f t="shared" si="24"/>
        <v>4.6859999999999991</v>
      </c>
      <c r="F56" s="3">
        <f t="shared" si="25"/>
        <v>82.785999999999987</v>
      </c>
      <c r="G56" s="3">
        <v>12.16</v>
      </c>
      <c r="H56" s="4">
        <f t="shared" si="26"/>
        <v>14.241899999999998</v>
      </c>
      <c r="I56" s="4">
        <f t="shared" si="27"/>
        <v>109.18789999999998</v>
      </c>
      <c r="J56" s="16"/>
      <c r="K56" s="16"/>
    </row>
    <row r="57" spans="1:14" x14ac:dyDescent="0.2">
      <c r="A57" s="48" t="s">
        <v>44</v>
      </c>
      <c r="B57" s="48"/>
      <c r="C57" s="4">
        <v>67</v>
      </c>
      <c r="D57" s="3">
        <v>0.06</v>
      </c>
      <c r="E57" s="3">
        <f t="shared" si="24"/>
        <v>4.0199999999999996</v>
      </c>
      <c r="F57" s="3">
        <f t="shared" si="25"/>
        <v>71.02</v>
      </c>
      <c r="G57" s="3">
        <v>12.16</v>
      </c>
      <c r="H57" s="4">
        <f t="shared" si="26"/>
        <v>12.476999999999999</v>
      </c>
      <c r="I57" s="4">
        <f t="shared" si="27"/>
        <v>95.656999999999996</v>
      </c>
      <c r="J57" s="16"/>
      <c r="K57" s="16"/>
    </row>
    <row r="58" spans="1:14" x14ac:dyDescent="0.2">
      <c r="A58" s="7"/>
      <c r="B58" s="7"/>
      <c r="C58" s="7"/>
      <c r="D58" s="7"/>
      <c r="E58" s="7"/>
      <c r="F58" s="7"/>
      <c r="G58" s="7"/>
      <c r="H58" s="7"/>
      <c r="I58" s="7"/>
      <c r="J58" s="16"/>
      <c r="K58" s="16"/>
    </row>
    <row r="59" spans="1:14" x14ac:dyDescent="0.2">
      <c r="A59" s="12" t="s">
        <v>45</v>
      </c>
      <c r="B59" s="7"/>
      <c r="C59" s="7"/>
      <c r="D59" s="7"/>
      <c r="E59" s="7"/>
      <c r="F59" s="7"/>
      <c r="G59" s="7"/>
      <c r="H59" s="7"/>
      <c r="I59" s="7"/>
    </row>
    <row r="60" spans="1:14" ht="26.25" customHeight="1" x14ac:dyDescent="0.2">
      <c r="A60" s="13" t="s">
        <v>51</v>
      </c>
      <c r="B60" s="7"/>
      <c r="C60" s="7"/>
      <c r="D60" s="7"/>
      <c r="E60" s="7"/>
      <c r="F60" s="7"/>
      <c r="G60" s="7"/>
      <c r="H60" s="7"/>
      <c r="I60" s="7"/>
    </row>
    <row r="61" spans="1:14" ht="22.5" customHeight="1" x14ac:dyDescent="0.2">
      <c r="A61" s="37" t="s">
        <v>50</v>
      </c>
      <c r="B61" s="37"/>
      <c r="C61" s="37"/>
      <c r="D61" s="37"/>
      <c r="E61" s="37"/>
      <c r="F61" s="37"/>
      <c r="G61" s="37"/>
      <c r="H61" s="37"/>
      <c r="I61" s="37"/>
    </row>
    <row r="62" spans="1:14" x14ac:dyDescent="0.2">
      <c r="A62" s="14"/>
    </row>
  </sheetData>
  <mergeCells count="28">
    <mergeCell ref="A41:B41"/>
    <mergeCell ref="A35:B35"/>
    <mergeCell ref="A36:B36"/>
    <mergeCell ref="A37:B37"/>
    <mergeCell ref="A38:B38"/>
    <mergeCell ref="A39:B39"/>
    <mergeCell ref="A61:I61"/>
    <mergeCell ref="A14:I14"/>
    <mergeCell ref="A28:I28"/>
    <mergeCell ref="A33:I33"/>
    <mergeCell ref="A42:I42"/>
    <mergeCell ref="A45:I45"/>
    <mergeCell ref="A46:I46"/>
    <mergeCell ref="A34:I34"/>
    <mergeCell ref="A43:I43"/>
    <mergeCell ref="A48:B48"/>
    <mergeCell ref="A53:B53"/>
    <mergeCell ref="A54:B54"/>
    <mergeCell ref="A55:B55"/>
    <mergeCell ref="A56:B56"/>
    <mergeCell ref="A57:B57"/>
    <mergeCell ref="A40:B40"/>
    <mergeCell ref="A1:I1"/>
    <mergeCell ref="A29:I29"/>
    <mergeCell ref="A6:I6"/>
    <mergeCell ref="A15:I15"/>
    <mergeCell ref="A19:I19"/>
    <mergeCell ref="A3:I3"/>
  </mergeCells>
  <pageMargins left="0.6692913385826772" right="0.18" top="0.38" bottom="0.33" header="0.35433070866141736" footer="0.31496062992125984"/>
  <pageSetup paperSize="9" scale="9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0DF7CEFED47C4081EBACCFBCE62303" ma:contentTypeVersion="1" ma:contentTypeDescription="Create a new document." ma:contentTypeScope="" ma:versionID="d248963deac00380932ed576ff414a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68AD6B-A9B4-4191-9706-8F5358A0AA74}"/>
</file>

<file path=customXml/itemProps2.xml><?xml version="1.0" encoding="utf-8"?>
<ds:datastoreItem xmlns:ds="http://schemas.openxmlformats.org/officeDocument/2006/customXml" ds:itemID="{A9134049-1686-497A-958E-594D635C2D60}"/>
</file>

<file path=customXml/itemProps3.xml><?xml version="1.0" encoding="utf-8"?>
<ds:datastoreItem xmlns:ds="http://schemas.openxmlformats.org/officeDocument/2006/customXml" ds:itemID="{1BBAF84E-FFC8-4A1F-A8DE-0FC0DD2561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Abattoir tariffs</vt:lpstr>
      <vt:lpstr>'Abattoir tariffs'!Print_Area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ndejager</dc:creator>
  <cp:lastModifiedBy>Florence De Vaal</cp:lastModifiedBy>
  <cp:lastPrinted>2020-06-25T08:12:12Z</cp:lastPrinted>
  <dcterms:created xsi:type="dcterms:W3CDTF">2009-09-16T08:30:35Z</dcterms:created>
  <dcterms:modified xsi:type="dcterms:W3CDTF">2020-06-25T08:12:17Z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0x010100050DF7CEFED47C4081EBACCFBCE62303</vt:lpwstr>
  </property>
</Properties>
</file>